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6230"/>
  <workbookPr showInkAnnotation="0" autoCompressPictures="0"/>
  <mc:AlternateContent xmlns:mc="http://schemas.openxmlformats.org/markup-compatibility/2006">
    <mc:Choice Requires="x15">
      <x15ac:absPath xmlns:x15ac="http://schemas.microsoft.com/office/spreadsheetml/2010/11/ac" url="/Users/maxliboiron/Dropbox/Documents/Academics/Research Methods ANthropocene/SURFACE WATER RESEARCH/Holyrood trawling 2016/"/>
    </mc:Choice>
  </mc:AlternateContent>
  <bookViews>
    <workbookView xWindow="720" yWindow="460" windowWidth="26400" windowHeight="13540" tabRatio="500" activeTab="1"/>
  </bookViews>
  <sheets>
    <sheet name="Holyrood trawl info" sheetId="1" r:id="rId1"/>
    <sheet name="plastics" sheetId="2" r:id="rId2"/>
    <sheet name="NOTES" sheetId="4" r:id="rId3"/>
  </sheet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H5" i="1" l="1"/>
  <c r="H6" i="1"/>
  <c r="H7" i="1"/>
  <c r="H8" i="1"/>
  <c r="H9" i="1"/>
  <c r="H10" i="1"/>
  <c r="H11" i="1"/>
  <c r="H4" i="1"/>
  <c r="M12" i="1"/>
  <c r="M8" i="1"/>
  <c r="M9" i="1"/>
  <c r="M10" i="1"/>
  <c r="M11" i="1"/>
  <c r="M7" i="1"/>
  <c r="K8" i="1"/>
  <c r="L8" i="1"/>
  <c r="K9" i="1"/>
  <c r="L9" i="1"/>
  <c r="K10" i="1"/>
  <c r="L10" i="1"/>
  <c r="K11" i="1"/>
  <c r="L11" i="1"/>
  <c r="K7" i="1"/>
  <c r="L7" i="1"/>
  <c r="N7" i="1"/>
  <c r="O7" i="1"/>
  <c r="N8" i="1"/>
  <c r="O8" i="1"/>
  <c r="N9" i="1"/>
  <c r="O9" i="1"/>
  <c r="N10" i="1"/>
  <c r="O10" i="1"/>
  <c r="N11" i="1"/>
  <c r="O11" i="1"/>
  <c r="O12" i="1"/>
  <c r="K4" i="1"/>
  <c r="K5" i="1"/>
  <c r="K6" i="1"/>
  <c r="K3" i="1"/>
  <c r="J12" i="1"/>
</calcChain>
</file>

<file path=xl/sharedStrings.xml><?xml version="1.0" encoding="utf-8"?>
<sst xmlns="http://schemas.openxmlformats.org/spreadsheetml/2006/main" count="469" uniqueCount="207">
  <si>
    <t>Lat in</t>
  </si>
  <si>
    <t>Long in</t>
  </si>
  <si>
    <t>Lat out</t>
  </si>
  <si>
    <t>Long out</t>
  </si>
  <si>
    <t>Eg. LADI4.A</t>
  </si>
  <si>
    <t>LADI4</t>
  </si>
  <si>
    <t>Plastic ID</t>
  </si>
  <si>
    <t>Trawl ID</t>
  </si>
  <si>
    <t xml:space="preserve">Trawl testing in Holyrood, NL, with Costal connections. Trawls were dragged off an arm, staying out of the wake of the ship. Trawl times were approx 20 minutes. Trawl trails that were scratched due to malfunctioning trawls or contamination from trawl are included here and greyed out. </t>
  </si>
  <si>
    <t>Plastic type</t>
  </si>
  <si>
    <t>(fragment, thread, film, microbead, pellet)</t>
  </si>
  <si>
    <t>Plastic colour</t>
  </si>
  <si>
    <t xml:space="preserve">plastic errosion </t>
  </si>
  <si>
    <t>notes</t>
  </si>
  <si>
    <t>MantaJr2</t>
  </si>
  <si>
    <t>47º23.789</t>
  </si>
  <si>
    <t>053º09.231</t>
  </si>
  <si>
    <t>47º23.897</t>
  </si>
  <si>
    <t>053º09.162</t>
  </si>
  <si>
    <t>Total distance- app1 (km)</t>
  </si>
  <si>
    <t>LADI2</t>
  </si>
  <si>
    <t>LADI1</t>
  </si>
  <si>
    <t>47º23.827</t>
  </si>
  <si>
    <t>053º09.177</t>
  </si>
  <si>
    <t>47º23.8747</t>
  </si>
  <si>
    <t>053º09.109</t>
  </si>
  <si>
    <t>MantaJr1</t>
  </si>
  <si>
    <t>BabyLegs1</t>
  </si>
  <si>
    <t>47º234.043</t>
  </si>
  <si>
    <t>053º08.792</t>
  </si>
  <si>
    <t>47º25.167</t>
  </si>
  <si>
    <t>053º07.762</t>
  </si>
  <si>
    <t>LADI3</t>
  </si>
  <si>
    <t>47º26.129</t>
  </si>
  <si>
    <t>053º07.640</t>
  </si>
  <si>
    <t>47º25.788</t>
  </si>
  <si>
    <t>053º07.625</t>
  </si>
  <si>
    <t>N/A</t>
  </si>
  <si>
    <t>Contaminated, Cleaner water?</t>
  </si>
  <si>
    <t>47º25.814</t>
  </si>
  <si>
    <t>053º07.637</t>
  </si>
  <si>
    <t>47º26.081</t>
  </si>
  <si>
    <t>053º07.617</t>
  </si>
  <si>
    <t>LADI5</t>
  </si>
  <si>
    <t>47º26.141</t>
  </si>
  <si>
    <t>053º07.689</t>
  </si>
  <si>
    <t>47º25.858</t>
  </si>
  <si>
    <t>Choppy</t>
  </si>
  <si>
    <t>LADI6</t>
  </si>
  <si>
    <t>47º25.635</t>
  </si>
  <si>
    <t>053º07.601</t>
  </si>
  <si>
    <t>47º24.617</t>
  </si>
  <si>
    <t>053º08.360</t>
  </si>
  <si>
    <t>blue</t>
  </si>
  <si>
    <t>LADI4.1</t>
  </si>
  <si>
    <t>fragment</t>
  </si>
  <si>
    <t>secondary color</t>
  </si>
  <si>
    <t>gray</t>
  </si>
  <si>
    <t>plastic 2nd measure (height)</t>
  </si>
  <si>
    <t xml:space="preserve">plastic smallest measure (width) </t>
  </si>
  <si>
    <t>might be paint or adhesive</t>
  </si>
  <si>
    <t>Plastic longest measure (length mm)</t>
  </si>
  <si>
    <t>LADI4.2</t>
  </si>
  <si>
    <t>plastic weight (g)</t>
  </si>
  <si>
    <t>jagged edges,textured with holes that don't go through edges, grey film peeling off around edges</t>
  </si>
  <si>
    <t>jaggededges</t>
  </si>
  <si>
    <t>LADI4.3</t>
  </si>
  <si>
    <t>thread</t>
  </si>
  <si>
    <t>green</t>
  </si>
  <si>
    <t>In a loop shape (different height and width)</t>
  </si>
  <si>
    <t>discoloured,</t>
  </si>
  <si>
    <t>LADI4.4</t>
  </si>
  <si>
    <t>In a U shape, lost sample before width/weight</t>
  </si>
  <si>
    <t>X</t>
  </si>
  <si>
    <t>may be pieces from  LADI4.1, found in a feather, lost sample before widht/weight</t>
  </si>
  <si>
    <t>LADI4.5</t>
  </si>
  <si>
    <t>red</t>
  </si>
  <si>
    <t>lost</t>
  </si>
  <si>
    <t>LADI4.6</t>
  </si>
  <si>
    <t>discolored, faded, jagged edges</t>
  </si>
  <si>
    <t>unable to register the weightt</t>
  </si>
  <si>
    <t>LADI4.7</t>
  </si>
  <si>
    <t>LADI4.8</t>
  </si>
  <si>
    <t>LADI4.9</t>
  </si>
  <si>
    <t>very tangled up in a ball</t>
  </si>
  <si>
    <t>faded</t>
  </si>
  <si>
    <t>LADI4.10</t>
  </si>
  <si>
    <t>too small to weigh</t>
  </si>
  <si>
    <t>LADI4.11</t>
  </si>
  <si>
    <t>&lt;0.0001</t>
  </si>
  <si>
    <t>LADI4.12</t>
  </si>
  <si>
    <t>too small to weigh, curled up</t>
  </si>
  <si>
    <t>&lt;0.01</t>
  </si>
  <si>
    <t>broke in two during analysis</t>
  </si>
  <si>
    <t>LADI4.13</t>
  </si>
  <si>
    <t>black</t>
  </si>
  <si>
    <t>too small to weigh, V shape</t>
  </si>
  <si>
    <t>LADI4.14</t>
  </si>
  <si>
    <t>jagged, irregular surface</t>
  </si>
  <si>
    <t>too small to weigh, porous</t>
  </si>
  <si>
    <t>LADI4.15</t>
  </si>
  <si>
    <t>LADI6.1</t>
  </si>
  <si>
    <t>LADI6.2</t>
  </si>
  <si>
    <t>angular, jagged egdes. May have lost it.</t>
  </si>
  <si>
    <t>LADI6.6</t>
  </si>
  <si>
    <t>LADI6.7</t>
  </si>
  <si>
    <t>LADI6.8</t>
  </si>
  <si>
    <t>white</t>
  </si>
  <si>
    <t>anuglar, discoloured</t>
  </si>
  <si>
    <t>May be piece from 6.7</t>
  </si>
  <si>
    <t>LADI6.9</t>
  </si>
  <si>
    <t>LADI6.10</t>
  </si>
  <si>
    <t>looks like fragment of fishing line</t>
  </si>
  <si>
    <t xml:space="preserve">like fishing line </t>
  </si>
  <si>
    <t>angular</t>
  </si>
  <si>
    <t>LADI6.11</t>
  </si>
  <si>
    <t>frayed end</t>
  </si>
  <si>
    <t>too small to weigh, frayed end</t>
  </si>
  <si>
    <t>LADI6.12</t>
  </si>
  <si>
    <t>too small to weigh, folded over (eg. 2 x length)</t>
  </si>
  <si>
    <t>LADI6.13</t>
  </si>
  <si>
    <t>too small to weigh, curled up, frayed ends</t>
  </si>
  <si>
    <t>LADI6.14</t>
  </si>
  <si>
    <r>
      <t>&lt;</t>
    </r>
    <r>
      <rPr>
        <sz val="12"/>
        <color theme="1"/>
        <rFont val="Calibri (Body)"/>
      </rPr>
      <t>0.0001</t>
    </r>
  </si>
  <si>
    <t>LADI6.15</t>
  </si>
  <si>
    <t>too small to weigh, U shape</t>
  </si>
  <si>
    <t>too small to weigh, U shape, frayed end</t>
  </si>
  <si>
    <t>LADI6.16</t>
  </si>
  <si>
    <t>LADI6.17</t>
  </si>
  <si>
    <t>LADI6.18</t>
  </si>
  <si>
    <t>there are a lot of blue threads; they don't appear to have been a part of the same sample, there is a diversity of blue shades</t>
  </si>
  <si>
    <t>LADI6.19</t>
  </si>
  <si>
    <t>LADI6.20</t>
  </si>
  <si>
    <t>LADI6.21</t>
  </si>
  <si>
    <t>too small to weight, U shape</t>
  </si>
  <si>
    <t>LADI3.1</t>
  </si>
  <si>
    <t>some ink rubbed off, edges tattered</t>
  </si>
  <si>
    <t>LADI3.2</t>
  </si>
  <si>
    <t>broke off from LADI3.1, straight edge</t>
  </si>
  <si>
    <t>label, contamination from LADI, Digits look like "RLN104P-2.."</t>
  </si>
  <si>
    <t>LADI3.3</t>
  </si>
  <si>
    <t>fishing line, end is melted (black and yellow)</t>
  </si>
  <si>
    <t>LADI3.4</t>
  </si>
  <si>
    <t>piece of LADI3.1</t>
  </si>
  <si>
    <t>LADI3.5</t>
  </si>
  <si>
    <t>LADI3.6</t>
  </si>
  <si>
    <t>LADI3.7</t>
  </si>
  <si>
    <t>tertiary colour</t>
  </si>
  <si>
    <t>transparent</t>
  </si>
  <si>
    <t>ball of multiple threads</t>
  </si>
  <si>
    <t>LADI2.1</t>
  </si>
  <si>
    <t>LADI2.2</t>
  </si>
  <si>
    <t>LADI2.3</t>
  </si>
  <si>
    <t>LADI2.4</t>
  </si>
  <si>
    <t>pink</t>
  </si>
  <si>
    <t>LADI2.5</t>
  </si>
  <si>
    <t>LADI5.1</t>
  </si>
  <si>
    <t>in a U shape</t>
  </si>
  <si>
    <t>LADI5.2</t>
  </si>
  <si>
    <t>LADI5.3</t>
  </si>
  <si>
    <t>LADI4.16</t>
  </si>
  <si>
    <t>LADI4.17</t>
  </si>
  <si>
    <t>LADI4.18</t>
  </si>
  <si>
    <t>LADI4.19</t>
  </si>
  <si>
    <t>sample was lost</t>
  </si>
  <si>
    <t>some areas more transparent and worn through</t>
  </si>
  <si>
    <t>LADI4.20</t>
  </si>
  <si>
    <t>LADI4.21</t>
  </si>
  <si>
    <t>LADI6.22</t>
  </si>
  <si>
    <t>LADI6.23</t>
  </si>
  <si>
    <t>LADI3.8</t>
  </si>
  <si>
    <t>LADI3.9</t>
  </si>
  <si>
    <t>measured length and width of thread</t>
  </si>
  <si>
    <t>NOTES</t>
  </si>
  <si>
    <t>Threads were measured in consistently: some were measured as a shape (3 dimensions) while other were measure for length and diameter</t>
  </si>
  <si>
    <t xml:space="preserve">There were threads on the bottom of the petri dish that resembled those on the top. </t>
  </si>
  <si>
    <t>LADI2.6</t>
  </si>
  <si>
    <t>Thread coiled into a circle</t>
  </si>
  <si>
    <t>Tread bent into "C"</t>
  </si>
  <si>
    <t>LADI2.7</t>
  </si>
  <si>
    <t>LADI2.8</t>
  </si>
  <si>
    <t>The colour may appear black due to back lighting</t>
  </si>
  <si>
    <t>Tread bent into oval</t>
  </si>
  <si>
    <t>wonky scale: zero dish, add plastic, measure, remove plastic, then place empty dish on scale and weighs above zero</t>
  </si>
  <si>
    <t>LADI4.22</t>
  </si>
  <si>
    <t>LADI4.23</t>
  </si>
  <si>
    <t xml:space="preserve">blue </t>
  </si>
  <si>
    <t>LADI3.10</t>
  </si>
  <si>
    <t>tangled up; measured the ball (not thread stretched out)</t>
  </si>
  <si>
    <t>Close to sewer outflow; initial test null</t>
  </si>
  <si>
    <t>Trawl was In wake</t>
  </si>
  <si>
    <t>aprox time (min)</t>
  </si>
  <si>
    <t>flow meter count</t>
  </si>
  <si>
    <t>total # plastics</t>
  </si>
  <si>
    <t>mouth width (cm)</t>
  </si>
  <si>
    <t>TOTAL PLASTICS:</t>
  </si>
  <si>
    <t>total surface area according to flow meter (m^2)</t>
  </si>
  <si>
    <t>total surface area according to app1 (m^2)</t>
  </si>
  <si>
    <t>plastics/m^2 (flow meter)</t>
  </si>
  <si>
    <t>plastics/m^2 (app1)</t>
  </si>
  <si>
    <t>AVERAGE PLASTICS/M^2 (standard speed rotor constant 26,873):</t>
  </si>
  <si>
    <t>AVERAGE PLASTICS/M^2 :</t>
  </si>
  <si>
    <t>AVERAGE PLASTICS/M^2 (low speed rotor constant 57,560):</t>
  </si>
  <si>
    <t>AVERAGE PLASTICS/M^2 (low speed rotor constant 51,020):</t>
  </si>
  <si>
    <t>AVERAGE PLASTICS/M^2 (app1):</t>
  </si>
  <si>
    <t xml:space="preserve">flow meter distance (km) (FM count*rotor constant/999999000) </t>
  </si>
  <si>
    <t>Note: three options for rotor constant (26873, 57560, 51020). 26873 give lowest SSE compared to app1.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</si>
</sst>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00000"/>
    <numFmt numFmtId="166" formatCode="hh:mm;@"/>
    <numFmt numFmtId="167" formatCode="0.0000"/>
  </numFmts>
  <fonts count="3" x14ac:knownFonts="1">
    <font>
      <sz val="12"/>
      <color theme="1"/>
      <name val="Calibri"/>
      <family val="2"/>
      <scheme val="minor"/>
    </font>
    <font>
      <sz val="12"/>
      <color theme="1"/>
      <name val="Calibri (Body)"/>
    </font>
    <font>
      <b/>
      <sz val="12"/>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1">
    <xf numFmtId="0" fontId="0" fillId="0" borderId="0"/>
  </cellStyleXfs>
  <cellXfs count="36">
    <xf numFmtId="0" fontId="0" fillId="0" borderId="0" xfId="0"/>
    <xf numFmtId="0" fontId="0" fillId="2" borderId="0" xfId="0" applyFill="1"/>
    <xf numFmtId="3" fontId="0" fillId="2" borderId="0" xfId="0" applyNumberFormat="1" applyFill="1"/>
    <xf numFmtId="20" fontId="0" fillId="2" borderId="0" xfId="0" applyNumberFormat="1" applyFill="1"/>
    <xf numFmtId="0" fontId="0" fillId="0" borderId="0" xfId="0" applyFont="1"/>
    <xf numFmtId="0" fontId="0" fillId="0" borderId="0" xfId="0" applyFill="1"/>
    <xf numFmtId="0" fontId="0" fillId="0" borderId="0" xfId="0" applyAlignment="1">
      <alignment horizontal="center" vertical="top" wrapText="1"/>
    </xf>
    <xf numFmtId="0" fontId="2" fillId="0" borderId="0" xfId="0" applyFont="1"/>
    <xf numFmtId="0" fontId="2" fillId="0" borderId="0" xfId="0" applyFont="1" applyAlignment="1">
      <alignment wrapText="1"/>
    </xf>
    <xf numFmtId="0" fontId="0" fillId="0" borderId="0" xfId="0" applyAlignment="1">
      <alignment wrapText="1"/>
    </xf>
    <xf numFmtId="0" fontId="0" fillId="0" borderId="0" xfId="0" applyFill="1" applyAlignment="1">
      <alignment wrapText="1"/>
    </xf>
    <xf numFmtId="0" fontId="0" fillId="2" borderId="0" xfId="0" applyFill="1" applyAlignment="1">
      <alignment wrapText="1"/>
    </xf>
    <xf numFmtId="0" fontId="0" fillId="2" borderId="0" xfId="0" applyFont="1" applyFill="1" applyAlignment="1">
      <alignment wrapText="1"/>
    </xf>
    <xf numFmtId="2" fontId="2" fillId="0" borderId="0" xfId="0" applyNumberFormat="1" applyFont="1" applyAlignment="1">
      <alignment wrapText="1"/>
    </xf>
    <xf numFmtId="2" fontId="0" fillId="2" borderId="0" xfId="0" applyNumberFormat="1" applyFill="1" applyAlignment="1">
      <alignment wrapText="1"/>
    </xf>
    <xf numFmtId="2" fontId="0" fillId="0" borderId="0" xfId="0" applyNumberFormat="1" applyAlignment="1">
      <alignment wrapText="1"/>
    </xf>
    <xf numFmtId="164" fontId="0" fillId="2" borderId="0" xfId="0" applyNumberFormat="1" applyFill="1"/>
    <xf numFmtId="165" fontId="0" fillId="2" borderId="0" xfId="0" applyNumberFormat="1" applyFill="1"/>
    <xf numFmtId="2" fontId="0" fillId="0" borderId="0" xfId="0" applyNumberFormat="1" applyAlignment="1">
      <alignment horizontal="center" vertical="top" wrapText="1"/>
    </xf>
    <xf numFmtId="167" fontId="0" fillId="0" borderId="0" xfId="0" applyNumberFormat="1" applyAlignment="1">
      <alignment horizontal="center" vertical="top" wrapText="1"/>
    </xf>
    <xf numFmtId="167" fontId="0" fillId="2" borderId="0" xfId="0" applyNumberFormat="1" applyFill="1"/>
    <xf numFmtId="167" fontId="0" fillId="0" borderId="0" xfId="0" applyNumberFormat="1"/>
    <xf numFmtId="3" fontId="0" fillId="0" borderId="0" xfId="0" applyNumberFormat="1" applyFill="1"/>
    <xf numFmtId="2" fontId="0" fillId="0" borderId="0" xfId="0" applyNumberFormat="1" applyFill="1" applyAlignment="1">
      <alignment wrapText="1"/>
    </xf>
    <xf numFmtId="20" fontId="0" fillId="0" borderId="0" xfId="0" applyNumberFormat="1" applyFill="1"/>
    <xf numFmtId="167" fontId="0" fillId="0" borderId="0" xfId="0" applyNumberFormat="1" applyFill="1"/>
    <xf numFmtId="164" fontId="0" fillId="0" borderId="0" xfId="0" applyNumberFormat="1" applyFill="1"/>
    <xf numFmtId="165" fontId="0" fillId="0" borderId="0" xfId="0" applyNumberFormat="1" applyFill="1"/>
    <xf numFmtId="166" fontId="0" fillId="0" borderId="0" xfId="0" applyNumberFormat="1" applyFill="1"/>
    <xf numFmtId="0" fontId="2" fillId="0" borderId="0" xfId="0" applyFont="1" applyFill="1"/>
    <xf numFmtId="2" fontId="2" fillId="0" borderId="0" xfId="0" applyNumberFormat="1" applyFont="1" applyFill="1" applyAlignment="1">
      <alignment wrapText="1"/>
    </xf>
    <xf numFmtId="167" fontId="2" fillId="0" borderId="0" xfId="0" applyNumberFormat="1" applyFont="1" applyAlignment="1">
      <alignment wrapText="1"/>
    </xf>
    <xf numFmtId="167" fontId="0" fillId="2" borderId="0" xfId="0" applyNumberFormat="1" applyFill="1" applyAlignment="1">
      <alignment wrapText="1"/>
    </xf>
    <xf numFmtId="167" fontId="0" fillId="0" borderId="0" xfId="0" applyNumberFormat="1" applyFill="1" applyAlignment="1">
      <alignment wrapText="1"/>
    </xf>
    <xf numFmtId="167" fontId="0" fillId="0" borderId="0" xfId="0" applyNumberFormat="1" applyAlignment="1">
      <alignment wrapText="1"/>
    </xf>
    <xf numFmtId="0" fontId="0" fillId="0" borderId="0" xfId="0" applyAlignment="1">
      <alignment horizontal="center" vertical="top"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topLeftCell="E1" workbookViewId="0">
      <selection activeCell="H13" sqref="H13"/>
    </sheetView>
  </sheetViews>
  <sheetFormatPr baseColWidth="10" defaultRowHeight="16" x14ac:dyDescent="0.2"/>
  <cols>
    <col min="2" max="3" width="13.5" customWidth="1"/>
    <col min="4" max="4" width="14.1640625" customWidth="1"/>
    <col min="5" max="5" width="14" customWidth="1"/>
    <col min="6" max="6" width="13.5" style="9" customWidth="1"/>
    <col min="7" max="7" width="16.83203125" customWidth="1"/>
    <col min="8" max="8" width="14.5" style="15" customWidth="1"/>
    <col min="9" max="9" width="15.5" customWidth="1"/>
    <col min="10" max="10" width="14" customWidth="1"/>
    <col min="11" max="12" width="16.6640625" customWidth="1"/>
    <col min="13" max="13" width="16.6640625" style="21" customWidth="1"/>
    <col min="14" max="14" width="22.33203125" style="15" customWidth="1"/>
    <col min="15" max="15" width="17.1640625" style="34" customWidth="1"/>
    <col min="16" max="16" width="17.33203125" style="9" customWidth="1"/>
    <col min="18" max="18" width="10.1640625" customWidth="1"/>
  </cols>
  <sheetData>
    <row r="1" spans="1:18" ht="52" customHeight="1" x14ac:dyDescent="0.2">
      <c r="A1" s="35" t="s">
        <v>8</v>
      </c>
      <c r="B1" s="35"/>
      <c r="C1" s="35"/>
      <c r="D1" s="35"/>
      <c r="E1" s="35"/>
      <c r="F1" s="35"/>
      <c r="G1" s="35"/>
      <c r="H1" s="35"/>
      <c r="I1" s="35"/>
      <c r="J1" s="35"/>
      <c r="K1" s="6"/>
      <c r="L1" s="6"/>
      <c r="M1" s="19"/>
      <c r="N1" s="18"/>
      <c r="O1" s="19"/>
    </row>
    <row r="2" spans="1:18" s="7" customFormat="1" ht="96" x14ac:dyDescent="0.2">
      <c r="A2" s="7" t="s">
        <v>7</v>
      </c>
      <c r="B2" s="7" t="s">
        <v>0</v>
      </c>
      <c r="C2" s="7" t="s">
        <v>1</v>
      </c>
      <c r="D2" s="7" t="s">
        <v>2</v>
      </c>
      <c r="E2" s="7" t="s">
        <v>3</v>
      </c>
      <c r="F2" s="8" t="s">
        <v>19</v>
      </c>
      <c r="G2" s="7" t="s">
        <v>192</v>
      </c>
      <c r="H2" s="13" t="s">
        <v>205</v>
      </c>
      <c r="I2" s="7" t="s">
        <v>191</v>
      </c>
      <c r="J2" s="7" t="s">
        <v>193</v>
      </c>
      <c r="K2" s="7" t="s">
        <v>194</v>
      </c>
      <c r="L2" s="13" t="s">
        <v>197</v>
      </c>
      <c r="M2" s="31" t="s">
        <v>199</v>
      </c>
      <c r="N2" s="13" t="s">
        <v>196</v>
      </c>
      <c r="O2" s="31" t="s">
        <v>198</v>
      </c>
      <c r="P2" s="8" t="s">
        <v>13</v>
      </c>
    </row>
    <row r="3" spans="1:18" s="1" customFormat="1" ht="32" x14ac:dyDescent="0.2">
      <c r="A3" s="1" t="s">
        <v>14</v>
      </c>
      <c r="B3" s="1" t="s">
        <v>33</v>
      </c>
      <c r="C3" s="1" t="s">
        <v>34</v>
      </c>
      <c r="D3" s="1" t="s">
        <v>35</v>
      </c>
      <c r="E3" s="1" t="s">
        <v>36</v>
      </c>
      <c r="F3" s="11">
        <v>2.58</v>
      </c>
      <c r="G3" s="1" t="s">
        <v>37</v>
      </c>
      <c r="H3" s="14" t="s">
        <v>37</v>
      </c>
      <c r="I3" s="3">
        <v>0.97222222222222221</v>
      </c>
      <c r="J3" s="1" t="s">
        <v>37</v>
      </c>
      <c r="K3" s="1">
        <f>12.4*2.54</f>
        <v>31.496000000000002</v>
      </c>
      <c r="M3" s="20"/>
      <c r="N3" s="14"/>
      <c r="O3" s="32"/>
      <c r="P3" s="11" t="s">
        <v>38</v>
      </c>
    </row>
    <row r="4" spans="1:18" s="1" customFormat="1" ht="48" x14ac:dyDescent="0.2">
      <c r="A4" s="1" t="s">
        <v>21</v>
      </c>
      <c r="B4" s="1" t="s">
        <v>22</v>
      </c>
      <c r="C4" s="1" t="s">
        <v>23</v>
      </c>
      <c r="D4" s="1" t="s">
        <v>24</v>
      </c>
      <c r="E4" s="1" t="s">
        <v>25</v>
      </c>
      <c r="F4" s="11">
        <v>3.64</v>
      </c>
      <c r="G4" s="2">
        <v>86075</v>
      </c>
      <c r="H4" s="14">
        <f>G4*26873/(999999000)</f>
        <v>2.3130957880957883</v>
      </c>
      <c r="J4" s="1" t="s">
        <v>37</v>
      </c>
      <c r="K4" s="1">
        <f t="shared" ref="K4:K11" si="0">12.4*2.54</f>
        <v>31.496000000000002</v>
      </c>
      <c r="M4" s="20"/>
      <c r="N4" s="14"/>
      <c r="O4" s="32"/>
      <c r="P4" s="11" t="s">
        <v>189</v>
      </c>
      <c r="Q4" s="16"/>
      <c r="R4" s="17"/>
    </row>
    <row r="5" spans="1:18" s="1" customFormat="1" x14ac:dyDescent="0.2">
      <c r="A5" s="1" t="s">
        <v>26</v>
      </c>
      <c r="B5" s="1" t="s">
        <v>22</v>
      </c>
      <c r="C5" s="1" t="s">
        <v>23</v>
      </c>
      <c r="D5" s="1" t="s">
        <v>24</v>
      </c>
      <c r="E5" s="1" t="s">
        <v>25</v>
      </c>
      <c r="F5" s="11">
        <v>3.64</v>
      </c>
      <c r="G5" s="2">
        <v>86075</v>
      </c>
      <c r="H5" s="14">
        <f t="shared" ref="H5:H11" si="1">G5*26873/(999999000)</f>
        <v>2.3130957880957883</v>
      </c>
      <c r="J5" s="1" t="s">
        <v>37</v>
      </c>
      <c r="K5" s="1">
        <f t="shared" si="0"/>
        <v>31.496000000000002</v>
      </c>
      <c r="M5" s="20"/>
      <c r="N5" s="14"/>
      <c r="O5" s="32"/>
      <c r="P5" s="11" t="s">
        <v>190</v>
      </c>
      <c r="Q5" s="16"/>
      <c r="R5" s="17"/>
    </row>
    <row r="6" spans="1:18" s="1" customFormat="1" x14ac:dyDescent="0.2">
      <c r="A6" s="1" t="s">
        <v>27</v>
      </c>
      <c r="B6" s="1" t="s">
        <v>28</v>
      </c>
      <c r="C6" s="1" t="s">
        <v>29</v>
      </c>
      <c r="D6" s="1" t="s">
        <v>30</v>
      </c>
      <c r="E6" s="1" t="s">
        <v>31</v>
      </c>
      <c r="F6" s="11">
        <v>2.58</v>
      </c>
      <c r="G6" s="2">
        <v>77536</v>
      </c>
      <c r="H6" s="14">
        <f t="shared" si="1"/>
        <v>2.0836270116270117</v>
      </c>
      <c r="I6" s="3">
        <v>0.87986111111111109</v>
      </c>
      <c r="J6" s="1" t="s">
        <v>37</v>
      </c>
      <c r="K6" s="1">
        <f t="shared" si="0"/>
        <v>31.496000000000002</v>
      </c>
      <c r="M6" s="20"/>
      <c r="N6" s="14"/>
      <c r="O6" s="32"/>
      <c r="P6" s="11"/>
      <c r="Q6" s="16"/>
      <c r="R6" s="17"/>
    </row>
    <row r="7" spans="1:18" s="5" customFormat="1" x14ac:dyDescent="0.2">
      <c r="A7" s="5" t="s">
        <v>20</v>
      </c>
      <c r="B7" s="5" t="s">
        <v>15</v>
      </c>
      <c r="C7" s="5" t="s">
        <v>16</v>
      </c>
      <c r="D7" s="5" t="s">
        <v>17</v>
      </c>
      <c r="E7" s="5" t="s">
        <v>18</v>
      </c>
      <c r="F7" s="10">
        <v>2.5099999999999998</v>
      </c>
      <c r="G7" s="22">
        <v>66527</v>
      </c>
      <c r="H7" s="23">
        <f t="shared" si="1"/>
        <v>1.7877818587818588</v>
      </c>
      <c r="I7" s="24">
        <v>0.99930555555555556</v>
      </c>
      <c r="J7" s="5">
        <v>3</v>
      </c>
      <c r="K7" s="5">
        <f t="shared" si="0"/>
        <v>31.496000000000002</v>
      </c>
      <c r="L7" s="5">
        <f>(K7*F7*10)</f>
        <v>790.54959999999994</v>
      </c>
      <c r="M7" s="25">
        <f>J7/L7</f>
        <v>3.7948283067880881E-3</v>
      </c>
      <c r="N7" s="23">
        <f>(K7*H7*10)</f>
        <v>563.07977424193427</v>
      </c>
      <c r="O7" s="33">
        <f>J7/N7</f>
        <v>5.3278418746950272E-3</v>
      </c>
      <c r="P7" s="10"/>
      <c r="Q7" s="26"/>
      <c r="R7" s="27"/>
    </row>
    <row r="8" spans="1:18" s="5" customFormat="1" x14ac:dyDescent="0.2">
      <c r="A8" s="5" t="s">
        <v>32</v>
      </c>
      <c r="B8" s="5" t="s">
        <v>28</v>
      </c>
      <c r="C8" s="5" t="s">
        <v>29</v>
      </c>
      <c r="D8" s="5" t="s">
        <v>30</v>
      </c>
      <c r="E8" s="5" t="s">
        <v>31</v>
      </c>
      <c r="F8" s="10">
        <v>2.58</v>
      </c>
      <c r="G8" s="22">
        <v>77536</v>
      </c>
      <c r="H8" s="23">
        <f t="shared" si="1"/>
        <v>2.0836270116270117</v>
      </c>
      <c r="I8" s="24">
        <v>0.87986111111111109</v>
      </c>
      <c r="J8" s="5">
        <v>7</v>
      </c>
      <c r="K8" s="5">
        <f t="shared" si="0"/>
        <v>31.496000000000002</v>
      </c>
      <c r="L8" s="5">
        <f t="shared" ref="L8:L11" si="2">(K8*F8*10)</f>
        <v>812.59680000000003</v>
      </c>
      <c r="M8" s="25">
        <f t="shared" ref="M8:M11" si="3">J8/L8</f>
        <v>8.6143583139879458E-3</v>
      </c>
      <c r="N8" s="23">
        <f>(K8*H8*10)</f>
        <v>656.25916358204358</v>
      </c>
      <c r="O8" s="33">
        <f>J8/N8</f>
        <v>1.0666517724174804E-2</v>
      </c>
      <c r="P8" s="10"/>
      <c r="Q8" s="26"/>
      <c r="R8" s="27"/>
    </row>
    <row r="9" spans="1:18" s="5" customFormat="1" x14ac:dyDescent="0.2">
      <c r="A9" s="5" t="s">
        <v>5</v>
      </c>
      <c r="B9" s="5" t="s">
        <v>39</v>
      </c>
      <c r="C9" s="5" t="s">
        <v>40</v>
      </c>
      <c r="D9" s="5" t="s">
        <v>41</v>
      </c>
      <c r="E9" s="5" t="s">
        <v>42</v>
      </c>
      <c r="F9" s="10">
        <v>2.65</v>
      </c>
      <c r="G9" s="22">
        <v>80688</v>
      </c>
      <c r="H9" s="23">
        <f t="shared" si="1"/>
        <v>2.1683307923307922</v>
      </c>
      <c r="I9" s="28">
        <v>0.50763888888888886</v>
      </c>
      <c r="J9" s="5">
        <v>19</v>
      </c>
      <c r="K9" s="5">
        <f t="shared" si="0"/>
        <v>31.496000000000002</v>
      </c>
      <c r="L9" s="5">
        <f t="shared" si="2"/>
        <v>834.64400000000001</v>
      </c>
      <c r="M9" s="25">
        <f t="shared" si="3"/>
        <v>2.2764196471789171E-2</v>
      </c>
      <c r="N9" s="23">
        <f>(K9*H9*10)</f>
        <v>682.93746635250636</v>
      </c>
      <c r="O9" s="33">
        <f>J9/N9</f>
        <v>2.7820995239105716E-2</v>
      </c>
      <c r="P9" s="10"/>
      <c r="Q9" s="26"/>
      <c r="R9" s="27"/>
    </row>
    <row r="10" spans="1:18" s="5" customFormat="1" x14ac:dyDescent="0.2">
      <c r="A10" s="5" t="s">
        <v>43</v>
      </c>
      <c r="B10" s="5" t="s">
        <v>44</v>
      </c>
      <c r="C10" s="5" t="s">
        <v>45</v>
      </c>
      <c r="D10" s="5" t="s">
        <v>46</v>
      </c>
      <c r="E10" s="5" t="s">
        <v>42</v>
      </c>
      <c r="F10" s="10">
        <v>2.39</v>
      </c>
      <c r="G10" s="22">
        <v>73212</v>
      </c>
      <c r="H10" s="23">
        <f t="shared" si="1"/>
        <v>1.9674280434280433</v>
      </c>
      <c r="I10" s="24">
        <v>0.93125000000000002</v>
      </c>
      <c r="J10" s="5">
        <v>3</v>
      </c>
      <c r="K10" s="5">
        <f t="shared" si="0"/>
        <v>31.496000000000002</v>
      </c>
      <c r="L10" s="5">
        <f t="shared" si="2"/>
        <v>752.75440000000003</v>
      </c>
      <c r="M10" s="25">
        <f t="shared" si="3"/>
        <v>3.9853636192628029E-3</v>
      </c>
      <c r="N10" s="23">
        <f>(K10*H10*10)</f>
        <v>619.66113655809659</v>
      </c>
      <c r="O10" s="33">
        <f>J10/N10</f>
        <v>4.8413557394667009E-3</v>
      </c>
      <c r="P10" s="10"/>
      <c r="Q10" s="26"/>
      <c r="R10" s="27"/>
    </row>
    <row r="11" spans="1:18" s="5" customFormat="1" x14ac:dyDescent="0.2">
      <c r="A11" s="5" t="s">
        <v>48</v>
      </c>
      <c r="B11" s="5" t="s">
        <v>49</v>
      </c>
      <c r="C11" s="5" t="s">
        <v>50</v>
      </c>
      <c r="D11" s="5" t="s">
        <v>51</v>
      </c>
      <c r="E11" s="5" t="s">
        <v>52</v>
      </c>
      <c r="F11" s="10">
        <v>2.2000000000000002</v>
      </c>
      <c r="G11" s="22">
        <v>69013</v>
      </c>
      <c r="H11" s="23">
        <f t="shared" si="1"/>
        <v>1.8545882035882035</v>
      </c>
      <c r="I11" s="24">
        <v>0.87083333333333324</v>
      </c>
      <c r="J11" s="5">
        <v>11</v>
      </c>
      <c r="K11" s="5">
        <f t="shared" si="0"/>
        <v>31.496000000000002</v>
      </c>
      <c r="L11" s="5">
        <f t="shared" si="2"/>
        <v>692.91200000000003</v>
      </c>
      <c r="M11" s="25">
        <f t="shared" si="3"/>
        <v>1.5875031750063499E-2</v>
      </c>
      <c r="N11" s="23">
        <f>(K11*H11*10)</f>
        <v>584.12110060214059</v>
      </c>
      <c r="O11" s="33">
        <f>J11/N11</f>
        <v>1.8831711418506647E-2</v>
      </c>
      <c r="P11" s="10" t="s">
        <v>47</v>
      </c>
      <c r="Q11" s="26"/>
      <c r="R11" s="27"/>
    </row>
    <row r="12" spans="1:18" s="5" customFormat="1" ht="128" x14ac:dyDescent="0.2">
      <c r="F12" s="10"/>
      <c r="H12" s="23" t="s">
        <v>206</v>
      </c>
      <c r="I12" s="29" t="s">
        <v>195</v>
      </c>
      <c r="J12" s="5">
        <f>SUM(J4:J11)</f>
        <v>43</v>
      </c>
      <c r="L12" s="30" t="s">
        <v>204</v>
      </c>
      <c r="M12" s="25">
        <f>AVERAGE(M7:M11)</f>
        <v>1.1006755692378301E-2</v>
      </c>
      <c r="N12" s="30" t="s">
        <v>201</v>
      </c>
      <c r="O12" s="33">
        <f>AVERAGE(O7:O11)</f>
        <v>1.349768439918978E-2</v>
      </c>
      <c r="P12" s="10"/>
    </row>
    <row r="13" spans="1:18" ht="48" x14ac:dyDescent="0.2">
      <c r="N13" s="30" t="s">
        <v>200</v>
      </c>
      <c r="O13" s="34">
        <v>1.35E-2</v>
      </c>
    </row>
    <row r="14" spans="1:18" ht="48" x14ac:dyDescent="0.2">
      <c r="N14" s="30" t="s">
        <v>202</v>
      </c>
      <c r="O14" s="34">
        <v>6.3E-3</v>
      </c>
    </row>
    <row r="15" spans="1:18" ht="48" x14ac:dyDescent="0.2">
      <c r="N15" s="30" t="s">
        <v>203</v>
      </c>
      <c r="O15" s="34">
        <v>7.1000000000000004E-3</v>
      </c>
    </row>
  </sheetData>
  <mergeCells count="1">
    <mergeCell ref="A1:J1"/>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tabSelected="1" workbookViewId="0">
      <pane ySplit="1" topLeftCell="A3" activePane="bottomLeft" state="frozen"/>
      <selection pane="bottomLeft" activeCell="B3" sqref="B3"/>
    </sheetView>
  </sheetViews>
  <sheetFormatPr baseColWidth="10" defaultRowHeight="16" x14ac:dyDescent="0.2"/>
  <cols>
    <col min="4" max="4" width="13.5" customWidth="1"/>
    <col min="5" max="6" width="15.5" customWidth="1"/>
    <col min="7" max="7" width="18.33203125" style="9" customWidth="1"/>
    <col min="8" max="8" width="15.6640625" style="9" customWidth="1"/>
    <col min="9" max="9" width="18.83203125" style="9" customWidth="1"/>
    <col min="10" max="10" width="16.5" customWidth="1"/>
    <col min="11" max="11" width="20.1640625" customWidth="1"/>
    <col min="12" max="12" width="29.1640625" style="9" customWidth="1"/>
  </cols>
  <sheetData>
    <row r="1" spans="1:12" s="7" customFormat="1" ht="48" x14ac:dyDescent="0.2">
      <c r="A1" s="7" t="s">
        <v>7</v>
      </c>
      <c r="B1" s="7" t="s">
        <v>6</v>
      </c>
      <c r="C1" s="7" t="s">
        <v>9</v>
      </c>
      <c r="D1" s="7" t="s">
        <v>11</v>
      </c>
      <c r="E1" s="7" t="s">
        <v>56</v>
      </c>
      <c r="F1" s="7" t="s">
        <v>147</v>
      </c>
      <c r="G1" s="8" t="s">
        <v>61</v>
      </c>
      <c r="H1" s="8" t="s">
        <v>58</v>
      </c>
      <c r="I1" s="8" t="s">
        <v>59</v>
      </c>
      <c r="J1" s="7" t="s">
        <v>63</v>
      </c>
      <c r="K1" s="7" t="s">
        <v>12</v>
      </c>
      <c r="L1" s="8" t="s">
        <v>13</v>
      </c>
    </row>
    <row r="2" spans="1:12" x14ac:dyDescent="0.2">
      <c r="A2" t="s">
        <v>5</v>
      </c>
      <c r="B2" t="s">
        <v>4</v>
      </c>
      <c r="C2" t="s">
        <v>10</v>
      </c>
    </row>
    <row r="3" spans="1:12" x14ac:dyDescent="0.2">
      <c r="A3" t="s">
        <v>5</v>
      </c>
      <c r="B3" t="s">
        <v>54</v>
      </c>
      <c r="C3" t="s">
        <v>55</v>
      </c>
      <c r="D3" t="s">
        <v>53</v>
      </c>
      <c r="E3" t="s">
        <v>57</v>
      </c>
      <c r="G3" s="9">
        <v>4.2699999999999996</v>
      </c>
      <c r="H3" s="9">
        <v>1.75</v>
      </c>
      <c r="I3" s="9">
        <v>0.06</v>
      </c>
      <c r="J3">
        <v>5.9999999999999995E-4</v>
      </c>
      <c r="K3" t="s">
        <v>64</v>
      </c>
      <c r="L3" s="9" t="s">
        <v>60</v>
      </c>
    </row>
    <row r="4" spans="1:12" ht="48" x14ac:dyDescent="0.2">
      <c r="B4" t="s">
        <v>62</v>
      </c>
      <c r="C4" t="s">
        <v>55</v>
      </c>
      <c r="D4" t="s">
        <v>53</v>
      </c>
      <c r="G4" s="9">
        <v>0.37</v>
      </c>
      <c r="H4" s="9">
        <v>0.15</v>
      </c>
      <c r="I4" s="9" t="s">
        <v>73</v>
      </c>
      <c r="J4" t="s">
        <v>73</v>
      </c>
      <c r="K4" t="s">
        <v>65</v>
      </c>
      <c r="L4" s="9" t="s">
        <v>74</v>
      </c>
    </row>
    <row r="5" spans="1:12" ht="32" x14ac:dyDescent="0.2">
      <c r="B5" t="s">
        <v>66</v>
      </c>
      <c r="C5" t="s">
        <v>67</v>
      </c>
      <c r="D5" t="s">
        <v>68</v>
      </c>
      <c r="G5" s="9">
        <v>2.65</v>
      </c>
      <c r="H5" s="9">
        <v>1.75</v>
      </c>
      <c r="I5" s="9">
        <v>0.04</v>
      </c>
      <c r="J5">
        <v>2.0000000000000001E-4</v>
      </c>
      <c r="K5" t="s">
        <v>70</v>
      </c>
      <c r="L5" s="9" t="s">
        <v>69</v>
      </c>
    </row>
    <row r="6" spans="1:12" s="1" customFormat="1" ht="32" x14ac:dyDescent="0.2">
      <c r="B6" s="1" t="s">
        <v>71</v>
      </c>
      <c r="C6" s="1" t="s">
        <v>67</v>
      </c>
      <c r="D6" s="1" t="s">
        <v>53</v>
      </c>
      <c r="G6" s="11">
        <v>1.26</v>
      </c>
      <c r="H6" s="11">
        <v>0.59</v>
      </c>
      <c r="I6" s="11" t="s">
        <v>73</v>
      </c>
      <c r="J6" s="1" t="s">
        <v>73</v>
      </c>
      <c r="L6" s="11" t="s">
        <v>72</v>
      </c>
    </row>
    <row r="7" spans="1:12" x14ac:dyDescent="0.2">
      <c r="B7" t="s">
        <v>75</v>
      </c>
      <c r="C7" t="s">
        <v>67</v>
      </c>
      <c r="D7" t="s">
        <v>76</v>
      </c>
      <c r="G7" s="9">
        <v>1.68</v>
      </c>
      <c r="H7" s="9">
        <v>0.56999999999999995</v>
      </c>
      <c r="I7" s="9" t="s">
        <v>73</v>
      </c>
      <c r="J7" t="s">
        <v>73</v>
      </c>
      <c r="L7" s="9" t="s">
        <v>77</v>
      </c>
    </row>
    <row r="8" spans="1:12" x14ac:dyDescent="0.2">
      <c r="B8" t="s">
        <v>78</v>
      </c>
      <c r="C8" t="s">
        <v>55</v>
      </c>
      <c r="D8" t="s">
        <v>68</v>
      </c>
      <c r="G8" s="9">
        <v>1.75</v>
      </c>
      <c r="H8" s="9">
        <v>1.05</v>
      </c>
      <c r="I8" s="9">
        <v>0.01</v>
      </c>
      <c r="J8" t="s">
        <v>89</v>
      </c>
      <c r="K8" t="s">
        <v>79</v>
      </c>
      <c r="L8" s="9" t="s">
        <v>80</v>
      </c>
    </row>
    <row r="9" spans="1:12" x14ac:dyDescent="0.2">
      <c r="B9" t="s">
        <v>81</v>
      </c>
      <c r="C9" t="s">
        <v>55</v>
      </c>
      <c r="D9" t="s">
        <v>76</v>
      </c>
      <c r="G9" s="9">
        <v>1.01</v>
      </c>
      <c r="H9" s="9">
        <v>0.45</v>
      </c>
      <c r="I9" s="9">
        <v>0.05</v>
      </c>
      <c r="J9">
        <v>2.9999999999999997E-4</v>
      </c>
      <c r="K9" t="s">
        <v>70</v>
      </c>
    </row>
    <row r="10" spans="1:12" s="1" customFormat="1" x14ac:dyDescent="0.2">
      <c r="B10" s="1" t="s">
        <v>82</v>
      </c>
      <c r="C10" s="1" t="s">
        <v>67</v>
      </c>
      <c r="D10" s="1" t="s">
        <v>53</v>
      </c>
      <c r="G10" s="11">
        <v>0.99</v>
      </c>
      <c r="H10" s="11" t="s">
        <v>73</v>
      </c>
      <c r="I10" s="11" t="s">
        <v>73</v>
      </c>
      <c r="J10" s="1" t="s">
        <v>73</v>
      </c>
      <c r="L10" s="11" t="s">
        <v>77</v>
      </c>
    </row>
    <row r="11" spans="1:12" x14ac:dyDescent="0.2">
      <c r="B11" t="s">
        <v>83</v>
      </c>
      <c r="C11" t="s">
        <v>67</v>
      </c>
      <c r="D11" t="s">
        <v>53</v>
      </c>
      <c r="E11" t="s">
        <v>57</v>
      </c>
      <c r="G11" s="9">
        <v>1.25</v>
      </c>
      <c r="H11" s="9">
        <v>0.72</v>
      </c>
      <c r="I11" s="9">
        <v>0.23</v>
      </c>
      <c r="J11">
        <v>5.0000000000000001E-4</v>
      </c>
      <c r="L11" s="9" t="s">
        <v>84</v>
      </c>
    </row>
    <row r="12" spans="1:12" x14ac:dyDescent="0.2">
      <c r="B12" t="s">
        <v>86</v>
      </c>
      <c r="C12" t="s">
        <v>67</v>
      </c>
      <c r="D12" t="s">
        <v>76</v>
      </c>
      <c r="G12" s="9">
        <v>0.46</v>
      </c>
      <c r="H12" s="9">
        <v>0.03</v>
      </c>
      <c r="I12" s="9">
        <v>0.03</v>
      </c>
      <c r="J12" t="s">
        <v>89</v>
      </c>
      <c r="L12" s="9" t="s">
        <v>87</v>
      </c>
    </row>
    <row r="13" spans="1:12" s="1" customFormat="1" x14ac:dyDescent="0.2">
      <c r="B13" s="1" t="s">
        <v>88</v>
      </c>
      <c r="C13" s="1" t="s">
        <v>67</v>
      </c>
      <c r="D13" s="1" t="s">
        <v>53</v>
      </c>
      <c r="G13" s="11">
        <v>0.7</v>
      </c>
      <c r="H13" s="11">
        <v>0.01</v>
      </c>
      <c r="I13" s="11">
        <v>0.01</v>
      </c>
      <c r="J13" s="1" t="s">
        <v>89</v>
      </c>
      <c r="L13" s="11" t="s">
        <v>87</v>
      </c>
    </row>
    <row r="14" spans="1:12" s="1" customFormat="1" x14ac:dyDescent="0.2">
      <c r="B14" s="1" t="s">
        <v>90</v>
      </c>
      <c r="C14" s="1" t="s">
        <v>67</v>
      </c>
      <c r="D14" s="1" t="s">
        <v>53</v>
      </c>
      <c r="G14" s="11">
        <v>1.37</v>
      </c>
      <c r="H14" s="11">
        <v>0.41</v>
      </c>
      <c r="I14" s="11" t="s">
        <v>92</v>
      </c>
      <c r="J14" s="1" t="s">
        <v>89</v>
      </c>
      <c r="K14" s="1" t="s">
        <v>85</v>
      </c>
      <c r="L14" s="11" t="s">
        <v>91</v>
      </c>
    </row>
    <row r="15" spans="1:12" x14ac:dyDescent="0.2">
      <c r="B15" t="s">
        <v>90</v>
      </c>
      <c r="C15" t="s">
        <v>55</v>
      </c>
      <c r="D15" t="s">
        <v>53</v>
      </c>
      <c r="G15" s="9">
        <v>1.27</v>
      </c>
      <c r="H15" s="9">
        <v>0.5</v>
      </c>
      <c r="I15" s="9" t="s">
        <v>92</v>
      </c>
      <c r="J15" t="s">
        <v>89</v>
      </c>
      <c r="L15" s="9" t="s">
        <v>93</v>
      </c>
    </row>
    <row r="16" spans="1:12" x14ac:dyDescent="0.2">
      <c r="B16" t="s">
        <v>94</v>
      </c>
      <c r="C16" t="s">
        <v>67</v>
      </c>
      <c r="D16" t="s">
        <v>95</v>
      </c>
      <c r="G16" s="9">
        <v>1.58</v>
      </c>
      <c r="H16" s="9">
        <v>1.25</v>
      </c>
      <c r="I16" s="9" t="s">
        <v>92</v>
      </c>
      <c r="J16" t="s">
        <v>89</v>
      </c>
      <c r="L16" s="9" t="s">
        <v>96</v>
      </c>
    </row>
    <row r="17" spans="1:12" x14ac:dyDescent="0.2">
      <c r="B17" t="s">
        <v>97</v>
      </c>
      <c r="C17" t="s">
        <v>55</v>
      </c>
      <c r="D17" t="s">
        <v>95</v>
      </c>
      <c r="G17" s="9">
        <v>0.54</v>
      </c>
      <c r="H17" s="9">
        <v>0.49</v>
      </c>
      <c r="I17" s="9">
        <v>0.32</v>
      </c>
      <c r="J17" t="s">
        <v>89</v>
      </c>
      <c r="K17" t="s">
        <v>98</v>
      </c>
      <c r="L17" s="9" t="s">
        <v>99</v>
      </c>
    </row>
    <row r="18" spans="1:12" x14ac:dyDescent="0.2">
      <c r="B18" t="s">
        <v>100</v>
      </c>
      <c r="C18" t="s">
        <v>67</v>
      </c>
      <c r="D18" t="s">
        <v>95</v>
      </c>
      <c r="G18" s="9">
        <v>1.67</v>
      </c>
      <c r="H18" s="9">
        <v>1.04</v>
      </c>
      <c r="I18" s="9" t="s">
        <v>92</v>
      </c>
      <c r="J18" t="s">
        <v>89</v>
      </c>
      <c r="L18" s="9" t="s">
        <v>87</v>
      </c>
    </row>
    <row r="19" spans="1:12" x14ac:dyDescent="0.2">
      <c r="B19" t="s">
        <v>160</v>
      </c>
      <c r="C19" t="s">
        <v>67</v>
      </c>
      <c r="D19" t="s">
        <v>57</v>
      </c>
      <c r="G19" s="9">
        <v>0.39</v>
      </c>
      <c r="H19" s="9" t="s">
        <v>92</v>
      </c>
      <c r="I19" s="9" t="s">
        <v>92</v>
      </c>
      <c r="J19" t="s">
        <v>89</v>
      </c>
    </row>
    <row r="20" spans="1:12" x14ac:dyDescent="0.2">
      <c r="B20" t="s">
        <v>161</v>
      </c>
      <c r="C20" t="s">
        <v>67</v>
      </c>
      <c r="D20" t="s">
        <v>57</v>
      </c>
      <c r="G20" s="9">
        <v>1.08</v>
      </c>
      <c r="H20" s="9" t="s">
        <v>92</v>
      </c>
      <c r="I20" s="9" t="s">
        <v>92</v>
      </c>
      <c r="J20" t="s">
        <v>89</v>
      </c>
    </row>
    <row r="21" spans="1:12" s="1" customFormat="1" x14ac:dyDescent="0.2">
      <c r="B21" s="1" t="s">
        <v>162</v>
      </c>
      <c r="C21" s="1" t="s">
        <v>67</v>
      </c>
      <c r="D21" s="1" t="s">
        <v>53</v>
      </c>
      <c r="G21" s="11">
        <v>1.1000000000000001</v>
      </c>
      <c r="H21" s="11" t="s">
        <v>92</v>
      </c>
      <c r="I21" s="11" t="s">
        <v>92</v>
      </c>
      <c r="J21" s="1" t="s">
        <v>89</v>
      </c>
      <c r="L21" s="11"/>
    </row>
    <row r="22" spans="1:12" x14ac:dyDescent="0.2">
      <c r="B22" t="s">
        <v>163</v>
      </c>
      <c r="C22" t="s">
        <v>55</v>
      </c>
      <c r="D22" t="s">
        <v>53</v>
      </c>
      <c r="G22" s="9">
        <v>0.14000000000000001</v>
      </c>
      <c r="H22" s="9">
        <v>0.12</v>
      </c>
      <c r="I22" s="9" t="s">
        <v>92</v>
      </c>
      <c r="J22" t="s">
        <v>73</v>
      </c>
      <c r="K22" t="s">
        <v>165</v>
      </c>
      <c r="L22" s="9" t="s">
        <v>164</v>
      </c>
    </row>
    <row r="23" spans="1:12" x14ac:dyDescent="0.2">
      <c r="B23" t="s">
        <v>166</v>
      </c>
      <c r="C23" t="s">
        <v>67</v>
      </c>
      <c r="D23" t="s">
        <v>95</v>
      </c>
      <c r="G23" s="9">
        <v>3.31</v>
      </c>
      <c r="H23" s="9" t="s">
        <v>92</v>
      </c>
      <c r="I23" s="9" t="s">
        <v>92</v>
      </c>
      <c r="J23" t="s">
        <v>89</v>
      </c>
    </row>
    <row r="24" spans="1:12" x14ac:dyDescent="0.2">
      <c r="B24" t="s">
        <v>167</v>
      </c>
      <c r="C24" t="s">
        <v>67</v>
      </c>
      <c r="D24" t="s">
        <v>95</v>
      </c>
      <c r="G24" s="9">
        <v>4.21</v>
      </c>
      <c r="H24" s="9" t="s">
        <v>92</v>
      </c>
      <c r="I24" s="9" t="s">
        <v>92</v>
      </c>
      <c r="J24" t="s">
        <v>89</v>
      </c>
    </row>
    <row r="25" spans="1:12" x14ac:dyDescent="0.2">
      <c r="B25" t="s">
        <v>184</v>
      </c>
      <c r="C25" t="s">
        <v>55</v>
      </c>
      <c r="D25" t="s">
        <v>53</v>
      </c>
      <c r="G25" s="9">
        <v>4.25</v>
      </c>
      <c r="H25" s="9">
        <v>1.85</v>
      </c>
      <c r="I25" s="9">
        <v>0.11</v>
      </c>
      <c r="J25" t="s">
        <v>89</v>
      </c>
    </row>
    <row r="26" spans="1:12" x14ac:dyDescent="0.2">
      <c r="B26" t="s">
        <v>185</v>
      </c>
      <c r="C26" t="s">
        <v>55</v>
      </c>
      <c r="D26" t="s">
        <v>186</v>
      </c>
      <c r="G26" s="9">
        <v>1.34</v>
      </c>
      <c r="H26" s="9">
        <v>0.54</v>
      </c>
      <c r="I26" s="9">
        <v>0.1</v>
      </c>
      <c r="J26" t="s">
        <v>89</v>
      </c>
    </row>
    <row r="27" spans="1:12" x14ac:dyDescent="0.2">
      <c r="A27" t="s">
        <v>48</v>
      </c>
      <c r="B27" t="s">
        <v>101</v>
      </c>
      <c r="C27" t="s">
        <v>67</v>
      </c>
      <c r="D27" t="s">
        <v>95</v>
      </c>
      <c r="G27" s="9">
        <v>0.89</v>
      </c>
      <c r="H27" s="9" t="s">
        <v>92</v>
      </c>
      <c r="I27" s="9" t="s">
        <v>92</v>
      </c>
      <c r="J27" t="s">
        <v>89</v>
      </c>
      <c r="L27" s="9" t="s">
        <v>87</v>
      </c>
    </row>
    <row r="28" spans="1:12" ht="32" x14ac:dyDescent="0.2">
      <c r="B28" t="s">
        <v>102</v>
      </c>
      <c r="C28" t="s">
        <v>55</v>
      </c>
      <c r="D28" t="s">
        <v>95</v>
      </c>
      <c r="G28" s="9">
        <v>1.51</v>
      </c>
      <c r="H28" s="9">
        <v>0.82</v>
      </c>
      <c r="I28" s="9" t="s">
        <v>92</v>
      </c>
      <c r="J28" t="s">
        <v>89</v>
      </c>
      <c r="L28" s="9" t="s">
        <v>103</v>
      </c>
    </row>
    <row r="29" spans="1:12" x14ac:dyDescent="0.2">
      <c r="B29" t="s">
        <v>104</v>
      </c>
      <c r="C29" t="s">
        <v>67</v>
      </c>
      <c r="D29" t="s">
        <v>68</v>
      </c>
      <c r="G29" s="9">
        <v>1.1200000000000001</v>
      </c>
      <c r="H29" s="9">
        <v>0.8</v>
      </c>
      <c r="I29" s="9">
        <v>0.04</v>
      </c>
      <c r="J29">
        <v>1E-4</v>
      </c>
      <c r="L29" s="9" t="s">
        <v>113</v>
      </c>
    </row>
    <row r="30" spans="1:12" x14ac:dyDescent="0.2">
      <c r="B30" t="s">
        <v>105</v>
      </c>
      <c r="C30" t="s">
        <v>55</v>
      </c>
      <c r="D30" t="s">
        <v>107</v>
      </c>
      <c r="G30" s="9">
        <v>1.33</v>
      </c>
      <c r="H30" s="9">
        <v>1.02</v>
      </c>
      <c r="I30" s="9">
        <v>0.2</v>
      </c>
      <c r="J30">
        <v>4.0000000000000002E-4</v>
      </c>
      <c r="K30" t="s">
        <v>108</v>
      </c>
    </row>
    <row r="31" spans="1:12" x14ac:dyDescent="0.2">
      <c r="B31" t="s">
        <v>106</v>
      </c>
      <c r="C31" t="s">
        <v>55</v>
      </c>
      <c r="D31" t="s">
        <v>107</v>
      </c>
      <c r="G31" s="9">
        <v>0.82</v>
      </c>
      <c r="H31" s="9">
        <v>0.78</v>
      </c>
      <c r="I31" s="9">
        <v>0.06</v>
      </c>
      <c r="J31">
        <v>5.0000000000000001E-4</v>
      </c>
      <c r="K31" t="s">
        <v>108</v>
      </c>
      <c r="L31" s="9" t="s">
        <v>109</v>
      </c>
    </row>
    <row r="32" spans="1:12" x14ac:dyDescent="0.2">
      <c r="B32" t="s">
        <v>110</v>
      </c>
      <c r="C32" t="s">
        <v>55</v>
      </c>
      <c r="D32" t="s">
        <v>107</v>
      </c>
      <c r="G32" s="9" t="s">
        <v>73</v>
      </c>
      <c r="H32" s="9">
        <v>0.34</v>
      </c>
      <c r="I32" s="9" t="s">
        <v>73</v>
      </c>
      <c r="J32" t="s">
        <v>73</v>
      </c>
      <c r="K32" t="s">
        <v>108</v>
      </c>
      <c r="L32" s="9" t="s">
        <v>77</v>
      </c>
    </row>
    <row r="33" spans="1:12" x14ac:dyDescent="0.2">
      <c r="B33" t="s">
        <v>111</v>
      </c>
      <c r="C33" t="s">
        <v>55</v>
      </c>
      <c r="D33" t="s">
        <v>68</v>
      </c>
      <c r="G33" s="9">
        <v>0.51</v>
      </c>
      <c r="H33" s="9">
        <v>0.31</v>
      </c>
      <c r="I33" s="9">
        <v>0.02</v>
      </c>
      <c r="J33" t="s">
        <v>89</v>
      </c>
      <c r="K33" t="s">
        <v>114</v>
      </c>
      <c r="L33" s="9" t="s">
        <v>112</v>
      </c>
    </row>
    <row r="34" spans="1:12" s="1" customFormat="1" x14ac:dyDescent="0.2">
      <c r="B34" s="1" t="s">
        <v>115</v>
      </c>
      <c r="C34" s="1" t="s">
        <v>67</v>
      </c>
      <c r="D34" s="1" t="s">
        <v>53</v>
      </c>
      <c r="G34" s="11">
        <v>2.77</v>
      </c>
      <c r="H34" s="11">
        <v>0.01</v>
      </c>
      <c r="I34" s="11">
        <v>0.01</v>
      </c>
      <c r="J34" s="1" t="s">
        <v>89</v>
      </c>
      <c r="L34" s="11" t="s">
        <v>117</v>
      </c>
    </row>
    <row r="35" spans="1:12" ht="32" x14ac:dyDescent="0.2">
      <c r="B35" t="s">
        <v>118</v>
      </c>
      <c r="C35" t="s">
        <v>67</v>
      </c>
      <c r="D35" t="s">
        <v>76</v>
      </c>
      <c r="G35" s="9">
        <v>3.08</v>
      </c>
      <c r="H35" s="9">
        <v>0.01</v>
      </c>
      <c r="I35" s="9">
        <v>0.01</v>
      </c>
      <c r="J35" t="s">
        <v>89</v>
      </c>
      <c r="L35" s="9" t="s">
        <v>119</v>
      </c>
    </row>
    <row r="36" spans="1:12" s="1" customFormat="1" ht="32" x14ac:dyDescent="0.2">
      <c r="B36" s="1" t="s">
        <v>120</v>
      </c>
      <c r="C36" s="1" t="s">
        <v>67</v>
      </c>
      <c r="G36" s="11">
        <v>1.43</v>
      </c>
      <c r="H36" s="11">
        <v>0.73</v>
      </c>
      <c r="I36" s="11" t="s">
        <v>92</v>
      </c>
      <c r="J36" s="1" t="s">
        <v>89</v>
      </c>
      <c r="L36" s="11" t="s">
        <v>121</v>
      </c>
    </row>
    <row r="37" spans="1:12" s="1" customFormat="1" x14ac:dyDescent="0.2">
      <c r="B37" s="1" t="s">
        <v>122</v>
      </c>
      <c r="C37" s="1" t="s">
        <v>67</v>
      </c>
      <c r="D37" s="1" t="s">
        <v>53</v>
      </c>
      <c r="G37" s="11">
        <v>1.87</v>
      </c>
      <c r="H37" s="11">
        <v>0.01</v>
      </c>
      <c r="I37" s="11" t="s">
        <v>92</v>
      </c>
      <c r="J37" s="1" t="s">
        <v>123</v>
      </c>
      <c r="L37" s="11" t="s">
        <v>87</v>
      </c>
    </row>
    <row r="38" spans="1:12" s="1" customFormat="1" ht="32" x14ac:dyDescent="0.2">
      <c r="B38" s="1" t="s">
        <v>124</v>
      </c>
      <c r="C38" s="1" t="s">
        <v>67</v>
      </c>
      <c r="D38" s="1" t="s">
        <v>53</v>
      </c>
      <c r="G38" s="11">
        <v>0.78</v>
      </c>
      <c r="H38" s="11">
        <v>0.26</v>
      </c>
      <c r="I38" s="11" t="s">
        <v>92</v>
      </c>
      <c r="J38" s="1" t="s">
        <v>89</v>
      </c>
      <c r="L38" s="11" t="s">
        <v>126</v>
      </c>
    </row>
    <row r="39" spans="1:12" s="1" customFormat="1" x14ac:dyDescent="0.2">
      <c r="B39" s="1" t="s">
        <v>127</v>
      </c>
      <c r="C39" s="1" t="s">
        <v>67</v>
      </c>
      <c r="D39" s="1" t="s">
        <v>53</v>
      </c>
      <c r="G39" s="11">
        <v>0.59</v>
      </c>
      <c r="H39" s="11" t="s">
        <v>92</v>
      </c>
      <c r="I39" s="11" t="s">
        <v>92</v>
      </c>
      <c r="J39" s="1" t="s">
        <v>123</v>
      </c>
      <c r="L39" s="11" t="s">
        <v>125</v>
      </c>
    </row>
    <row r="40" spans="1:12" s="1" customFormat="1" ht="64" x14ac:dyDescent="0.2">
      <c r="B40" s="1" t="s">
        <v>128</v>
      </c>
      <c r="C40" s="1" t="s">
        <v>67</v>
      </c>
      <c r="D40" s="1" t="s">
        <v>53</v>
      </c>
      <c r="G40" s="11">
        <v>0.48</v>
      </c>
      <c r="H40" s="11" t="s">
        <v>92</v>
      </c>
      <c r="I40" s="11" t="s">
        <v>92</v>
      </c>
      <c r="J40" s="1" t="s">
        <v>123</v>
      </c>
      <c r="L40" s="11" t="s">
        <v>130</v>
      </c>
    </row>
    <row r="41" spans="1:12" s="1" customFormat="1" x14ac:dyDescent="0.2">
      <c r="B41" s="1" t="s">
        <v>129</v>
      </c>
      <c r="C41" s="1" t="s">
        <v>67</v>
      </c>
      <c r="D41" s="1" t="s">
        <v>53</v>
      </c>
      <c r="G41" s="11">
        <v>0.23</v>
      </c>
      <c r="H41" s="11" t="s">
        <v>92</v>
      </c>
      <c r="I41" s="11" t="s">
        <v>92</v>
      </c>
      <c r="J41" s="1" t="s">
        <v>123</v>
      </c>
      <c r="L41" s="11"/>
    </row>
    <row r="42" spans="1:12" s="1" customFormat="1" x14ac:dyDescent="0.2">
      <c r="B42" s="1" t="s">
        <v>131</v>
      </c>
      <c r="C42" s="1" t="s">
        <v>67</v>
      </c>
      <c r="D42" s="1" t="s">
        <v>53</v>
      </c>
      <c r="G42" s="11">
        <v>0.46</v>
      </c>
      <c r="H42" s="11" t="s">
        <v>92</v>
      </c>
      <c r="I42" s="11" t="s">
        <v>92</v>
      </c>
      <c r="J42" s="1" t="s">
        <v>123</v>
      </c>
      <c r="L42" s="11"/>
    </row>
    <row r="43" spans="1:12" x14ac:dyDescent="0.2">
      <c r="B43" t="s">
        <v>132</v>
      </c>
      <c r="C43" t="s">
        <v>55</v>
      </c>
      <c r="D43" t="s">
        <v>53</v>
      </c>
      <c r="E43" t="s">
        <v>57</v>
      </c>
      <c r="G43" s="9">
        <v>0.88</v>
      </c>
      <c r="H43" s="9">
        <v>0.1</v>
      </c>
      <c r="I43" s="9" t="s">
        <v>92</v>
      </c>
    </row>
    <row r="44" spans="1:12" s="1" customFormat="1" x14ac:dyDescent="0.2">
      <c r="B44" s="1" t="s">
        <v>133</v>
      </c>
      <c r="C44" s="1" t="s">
        <v>67</v>
      </c>
      <c r="D44" s="1" t="s">
        <v>53</v>
      </c>
      <c r="G44" s="11">
        <v>0.73</v>
      </c>
      <c r="H44" s="11">
        <v>0.54</v>
      </c>
      <c r="I44" s="11" t="s">
        <v>92</v>
      </c>
      <c r="J44" s="1" t="s">
        <v>89</v>
      </c>
      <c r="L44" s="11" t="s">
        <v>134</v>
      </c>
    </row>
    <row r="45" spans="1:12" ht="32" x14ac:dyDescent="0.2">
      <c r="B45" t="s">
        <v>168</v>
      </c>
      <c r="C45" t="s">
        <v>67</v>
      </c>
      <c r="D45" t="s">
        <v>95</v>
      </c>
      <c r="G45" s="9">
        <v>0.49</v>
      </c>
      <c r="H45" s="9">
        <v>0.3</v>
      </c>
      <c r="I45" s="9" t="s">
        <v>92</v>
      </c>
      <c r="J45" t="s">
        <v>89</v>
      </c>
      <c r="L45" s="9" t="s">
        <v>188</v>
      </c>
    </row>
    <row r="46" spans="1:12" x14ac:dyDescent="0.2">
      <c r="B46" t="s">
        <v>169</v>
      </c>
      <c r="C46" t="s">
        <v>67</v>
      </c>
      <c r="D46" t="s">
        <v>76</v>
      </c>
      <c r="G46" s="9">
        <v>0.75</v>
      </c>
      <c r="H46" s="9">
        <v>0.39</v>
      </c>
      <c r="I46" s="9" t="s">
        <v>92</v>
      </c>
      <c r="J46" t="s">
        <v>89</v>
      </c>
    </row>
    <row r="47" spans="1:12" ht="32" x14ac:dyDescent="0.2">
      <c r="A47" t="s">
        <v>32</v>
      </c>
      <c r="B47" t="s">
        <v>135</v>
      </c>
      <c r="C47" t="s">
        <v>55</v>
      </c>
      <c r="D47" t="s">
        <v>107</v>
      </c>
      <c r="E47" t="s">
        <v>95</v>
      </c>
      <c r="G47" s="9">
        <v>24.36</v>
      </c>
      <c r="H47" s="9">
        <v>13.06</v>
      </c>
      <c r="I47" s="9">
        <v>7.0000000000000007E-2</v>
      </c>
      <c r="J47">
        <v>1.5100000000000001E-2</v>
      </c>
      <c r="K47" t="s">
        <v>136</v>
      </c>
      <c r="L47" s="9" t="s">
        <v>139</v>
      </c>
    </row>
    <row r="48" spans="1:12" ht="32" x14ac:dyDescent="0.2">
      <c r="B48" t="s">
        <v>137</v>
      </c>
      <c r="C48" t="s">
        <v>55</v>
      </c>
      <c r="D48" t="s">
        <v>107</v>
      </c>
      <c r="G48" s="9">
        <v>6.71</v>
      </c>
      <c r="H48" s="9">
        <v>1.86</v>
      </c>
      <c r="I48" s="9">
        <v>0.13</v>
      </c>
      <c r="J48">
        <v>5.9999999999999995E-4</v>
      </c>
      <c r="L48" s="9" t="s">
        <v>138</v>
      </c>
    </row>
    <row r="49" spans="1:12" s="1" customFormat="1" ht="32" x14ac:dyDescent="0.2">
      <c r="B49" s="1" t="s">
        <v>140</v>
      </c>
      <c r="C49" s="1" t="s">
        <v>67</v>
      </c>
      <c r="D49" s="1" t="s">
        <v>53</v>
      </c>
      <c r="G49" s="11">
        <v>23.66</v>
      </c>
      <c r="H49" s="11">
        <v>0.19</v>
      </c>
      <c r="I49" s="11">
        <v>0.19</v>
      </c>
      <c r="J49" s="1">
        <v>1.6999999999999999E-3</v>
      </c>
      <c r="L49" s="11" t="s">
        <v>141</v>
      </c>
    </row>
    <row r="50" spans="1:12" x14ac:dyDescent="0.2">
      <c r="B50" t="s">
        <v>142</v>
      </c>
      <c r="C50" t="s">
        <v>55</v>
      </c>
      <c r="D50" t="s">
        <v>107</v>
      </c>
      <c r="G50" s="9">
        <v>2.1800000000000002</v>
      </c>
      <c r="H50" s="9">
        <v>1.84</v>
      </c>
      <c r="I50" s="9">
        <v>0.12</v>
      </c>
      <c r="J50">
        <v>1E-4</v>
      </c>
      <c r="L50" s="9" t="s">
        <v>143</v>
      </c>
    </row>
    <row r="51" spans="1:12" s="1" customFormat="1" x14ac:dyDescent="0.2">
      <c r="B51" s="1" t="s">
        <v>144</v>
      </c>
      <c r="C51" s="1" t="s">
        <v>67</v>
      </c>
      <c r="G51" s="11">
        <v>0.86</v>
      </c>
      <c r="H51" s="11" t="s">
        <v>92</v>
      </c>
      <c r="I51" s="11" t="s">
        <v>92</v>
      </c>
      <c r="K51" s="1" t="s">
        <v>116</v>
      </c>
      <c r="L51" s="11"/>
    </row>
    <row r="52" spans="1:12" x14ac:dyDescent="0.2">
      <c r="B52" t="s">
        <v>145</v>
      </c>
      <c r="C52" t="s">
        <v>67</v>
      </c>
      <c r="D52" t="s">
        <v>76</v>
      </c>
      <c r="G52" s="9">
        <v>0.92</v>
      </c>
      <c r="H52" s="9" t="s">
        <v>92</v>
      </c>
      <c r="I52" s="9" t="s">
        <v>92</v>
      </c>
      <c r="J52" t="s">
        <v>89</v>
      </c>
    </row>
    <row r="53" spans="1:12" x14ac:dyDescent="0.2">
      <c r="B53" t="s">
        <v>146</v>
      </c>
      <c r="C53" t="s">
        <v>67</v>
      </c>
      <c r="D53" t="s">
        <v>95</v>
      </c>
      <c r="E53" t="s">
        <v>76</v>
      </c>
      <c r="F53" t="s">
        <v>148</v>
      </c>
      <c r="G53" s="9">
        <v>1.53</v>
      </c>
      <c r="H53" s="9">
        <v>1.4</v>
      </c>
      <c r="I53" s="9">
        <v>0.02</v>
      </c>
      <c r="J53">
        <v>2.0000000000000001E-4</v>
      </c>
      <c r="L53" s="9" t="s">
        <v>149</v>
      </c>
    </row>
    <row r="54" spans="1:12" s="1" customFormat="1" ht="32" x14ac:dyDescent="0.2">
      <c r="B54" s="1" t="s">
        <v>170</v>
      </c>
      <c r="C54" s="1" t="s">
        <v>67</v>
      </c>
      <c r="D54" s="1" t="s">
        <v>53</v>
      </c>
      <c r="G54" s="11">
        <v>2.17</v>
      </c>
      <c r="H54" s="11">
        <v>0.12</v>
      </c>
      <c r="I54" s="11" t="s">
        <v>73</v>
      </c>
      <c r="J54" s="1" t="s">
        <v>89</v>
      </c>
      <c r="L54" s="11" t="s">
        <v>172</v>
      </c>
    </row>
    <row r="55" spans="1:12" x14ac:dyDescent="0.2">
      <c r="B55" t="s">
        <v>171</v>
      </c>
      <c r="C55" t="s">
        <v>67</v>
      </c>
      <c r="D55" t="s">
        <v>95</v>
      </c>
      <c r="G55" s="9">
        <v>1.44</v>
      </c>
      <c r="H55" s="9">
        <v>0.62</v>
      </c>
      <c r="I55" s="9" t="s">
        <v>92</v>
      </c>
      <c r="J55" t="s">
        <v>89</v>
      </c>
    </row>
    <row r="56" spans="1:12" x14ac:dyDescent="0.2">
      <c r="B56" t="s">
        <v>187</v>
      </c>
      <c r="C56" t="s">
        <v>67</v>
      </c>
      <c r="D56" t="s">
        <v>76</v>
      </c>
      <c r="G56" s="9">
        <v>1.53</v>
      </c>
      <c r="H56" s="9">
        <v>0.48</v>
      </c>
      <c r="I56" s="9" t="s">
        <v>92</v>
      </c>
      <c r="J56" t="s">
        <v>89</v>
      </c>
      <c r="L56" s="12" t="s">
        <v>87</v>
      </c>
    </row>
    <row r="57" spans="1:12" s="1" customFormat="1" x14ac:dyDescent="0.2">
      <c r="A57" s="1" t="s">
        <v>20</v>
      </c>
      <c r="B57" s="1" t="s">
        <v>150</v>
      </c>
      <c r="C57" s="1" t="s">
        <v>67</v>
      </c>
      <c r="D57" s="1" t="s">
        <v>53</v>
      </c>
      <c r="G57" s="11">
        <v>1.0900000000000001</v>
      </c>
      <c r="H57" s="11" t="s">
        <v>92</v>
      </c>
      <c r="I57" s="11" t="s">
        <v>92</v>
      </c>
      <c r="J57" s="1" t="s">
        <v>89</v>
      </c>
      <c r="L57" s="12" t="s">
        <v>87</v>
      </c>
    </row>
    <row r="58" spans="1:12" s="1" customFormat="1" x14ac:dyDescent="0.2">
      <c r="B58" s="1" t="s">
        <v>151</v>
      </c>
      <c r="C58" s="1" t="s">
        <v>67</v>
      </c>
      <c r="D58" s="1" t="s">
        <v>53</v>
      </c>
      <c r="G58" s="11">
        <v>1.06</v>
      </c>
      <c r="H58" s="11" t="s">
        <v>92</v>
      </c>
      <c r="I58" s="11" t="s">
        <v>92</v>
      </c>
      <c r="J58" s="1" t="s">
        <v>89</v>
      </c>
      <c r="L58" s="11"/>
    </row>
    <row r="59" spans="1:12" s="1" customFormat="1" x14ac:dyDescent="0.2">
      <c r="B59" s="1" t="s">
        <v>152</v>
      </c>
      <c r="C59" s="1" t="s">
        <v>67</v>
      </c>
      <c r="D59" s="1" t="s">
        <v>53</v>
      </c>
      <c r="G59" s="11">
        <v>0.75</v>
      </c>
      <c r="H59" s="11" t="s">
        <v>92</v>
      </c>
      <c r="I59" s="11" t="s">
        <v>92</v>
      </c>
      <c r="J59" s="1" t="s">
        <v>89</v>
      </c>
      <c r="L59" s="11"/>
    </row>
    <row r="60" spans="1:12" x14ac:dyDescent="0.2">
      <c r="B60" t="s">
        <v>153</v>
      </c>
      <c r="C60" t="s">
        <v>67</v>
      </c>
      <c r="D60" t="s">
        <v>154</v>
      </c>
      <c r="G60" s="9">
        <v>1.95</v>
      </c>
    </row>
    <row r="61" spans="1:12" x14ac:dyDescent="0.2">
      <c r="B61" t="s">
        <v>155</v>
      </c>
      <c r="C61" t="s">
        <v>67</v>
      </c>
      <c r="D61" t="s">
        <v>76</v>
      </c>
      <c r="G61" s="9">
        <v>1.59</v>
      </c>
    </row>
    <row r="62" spans="1:12" s="1" customFormat="1" x14ac:dyDescent="0.2">
      <c r="B62" s="1" t="s">
        <v>176</v>
      </c>
      <c r="C62" s="1" t="s">
        <v>67</v>
      </c>
      <c r="D62" s="1" t="s">
        <v>53</v>
      </c>
      <c r="G62" s="11">
        <v>2.36</v>
      </c>
      <c r="H62" s="11">
        <v>1.47</v>
      </c>
      <c r="I62" s="11" t="s">
        <v>73</v>
      </c>
      <c r="J62" s="1" t="s">
        <v>89</v>
      </c>
      <c r="L62" s="11" t="s">
        <v>177</v>
      </c>
    </row>
    <row r="63" spans="1:12" x14ac:dyDescent="0.2">
      <c r="B63" t="s">
        <v>179</v>
      </c>
      <c r="C63" t="s">
        <v>67</v>
      </c>
      <c r="D63" t="s">
        <v>95</v>
      </c>
      <c r="G63" s="9">
        <v>3.22</v>
      </c>
      <c r="H63" s="9">
        <v>1.55</v>
      </c>
      <c r="I63" s="9" t="s">
        <v>92</v>
      </c>
      <c r="J63" t="s">
        <v>89</v>
      </c>
      <c r="L63" s="9" t="s">
        <v>178</v>
      </c>
    </row>
    <row r="64" spans="1:12" s="1" customFormat="1" x14ac:dyDescent="0.2">
      <c r="B64" s="1" t="s">
        <v>180</v>
      </c>
      <c r="C64" s="1" t="s">
        <v>67</v>
      </c>
      <c r="D64" s="1" t="s">
        <v>53</v>
      </c>
      <c r="G64" s="11">
        <v>1.81</v>
      </c>
      <c r="H64" s="11">
        <v>1.49</v>
      </c>
      <c r="I64" s="11" t="s">
        <v>92</v>
      </c>
      <c r="J64" s="1" t="s">
        <v>89</v>
      </c>
      <c r="L64" s="11" t="s">
        <v>182</v>
      </c>
    </row>
    <row r="65" spans="1:12" x14ac:dyDescent="0.2">
      <c r="A65" t="s">
        <v>43</v>
      </c>
      <c r="B65" t="s">
        <v>156</v>
      </c>
      <c r="C65" t="s">
        <v>67</v>
      </c>
      <c r="D65" t="s">
        <v>95</v>
      </c>
      <c r="G65" s="9">
        <v>9.6300000000000008</v>
      </c>
      <c r="H65" s="9">
        <v>1.61</v>
      </c>
      <c r="I65" s="9">
        <v>0.03</v>
      </c>
      <c r="J65">
        <v>1.1000000000000001E-3</v>
      </c>
      <c r="L65" s="9" t="s">
        <v>157</v>
      </c>
    </row>
    <row r="66" spans="1:12" x14ac:dyDescent="0.2">
      <c r="B66" t="s">
        <v>158</v>
      </c>
      <c r="C66" t="s">
        <v>67</v>
      </c>
      <c r="D66" t="s">
        <v>95</v>
      </c>
      <c r="G66" s="9">
        <v>2.13</v>
      </c>
      <c r="H66" s="9" t="s">
        <v>92</v>
      </c>
      <c r="I66" s="9" t="s">
        <v>92</v>
      </c>
      <c r="J66" t="s">
        <v>89</v>
      </c>
      <c r="K66" t="s">
        <v>116</v>
      </c>
    </row>
    <row r="67" spans="1:12" x14ac:dyDescent="0.2">
      <c r="B67" t="s">
        <v>159</v>
      </c>
      <c r="C67" t="s">
        <v>67</v>
      </c>
      <c r="D67" t="s">
        <v>95</v>
      </c>
      <c r="G67" s="9">
        <v>2.27</v>
      </c>
      <c r="H67" s="9" t="s">
        <v>92</v>
      </c>
      <c r="I67" s="9" t="s">
        <v>92</v>
      </c>
      <c r="J67" s="4" t="s">
        <v>123</v>
      </c>
    </row>
    <row r="68" spans="1:12" x14ac:dyDescent="0.2">
      <c r="B68" s="4"/>
    </row>
    <row r="69" spans="1:12" s="5" customFormat="1" x14ac:dyDescent="0.2">
      <c r="G69" s="10"/>
      <c r="H69" s="10"/>
      <c r="I69" s="10"/>
      <c r="L69" s="10"/>
    </row>
    <row r="70" spans="1:12" s="5" customFormat="1" x14ac:dyDescent="0.2">
      <c r="G70" s="10"/>
      <c r="H70" s="10"/>
      <c r="I70" s="10"/>
      <c r="L70" s="10"/>
    </row>
    <row r="71" spans="1:12" s="5" customFormat="1" x14ac:dyDescent="0.2">
      <c r="G71" s="10"/>
      <c r="H71" s="10"/>
      <c r="I71" s="10"/>
      <c r="L71" s="10"/>
    </row>
    <row r="72" spans="1:12" s="5" customFormat="1" x14ac:dyDescent="0.2">
      <c r="G72" s="10"/>
      <c r="H72" s="10"/>
      <c r="I72" s="10"/>
      <c r="L72" s="10"/>
    </row>
    <row r="73" spans="1:12" s="5" customFormat="1" x14ac:dyDescent="0.2">
      <c r="G73" s="10"/>
      <c r="H73" s="10"/>
      <c r="I73" s="10"/>
      <c r="L73" s="10"/>
    </row>
    <row r="74" spans="1:12" s="5" customFormat="1" x14ac:dyDescent="0.2">
      <c r="G74" s="10"/>
      <c r="H74" s="10"/>
      <c r="I74" s="10"/>
      <c r="L74" s="10"/>
    </row>
    <row r="75" spans="1:12" s="5" customFormat="1" x14ac:dyDescent="0.2">
      <c r="G75" s="10"/>
      <c r="H75" s="10"/>
      <c r="I75" s="10"/>
      <c r="L75" s="10"/>
    </row>
    <row r="76" spans="1:12" s="5" customFormat="1" x14ac:dyDescent="0.2">
      <c r="G76" s="10"/>
      <c r="H76" s="10"/>
      <c r="I76" s="10"/>
      <c r="L76" s="10"/>
    </row>
    <row r="77" spans="1:12" s="5" customFormat="1" x14ac:dyDescent="0.2">
      <c r="G77" s="10"/>
      <c r="H77" s="10"/>
      <c r="I77" s="10"/>
      <c r="L77" s="10"/>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opLeftCell="A2" workbookViewId="0">
      <selection activeCell="F8" sqref="F8"/>
    </sheetView>
  </sheetViews>
  <sheetFormatPr baseColWidth="10" defaultRowHeight="16" x14ac:dyDescent="0.2"/>
  <sheetData>
    <row r="1" spans="1:1" x14ac:dyDescent="0.2">
      <c r="A1" t="s">
        <v>173</v>
      </c>
    </row>
    <row r="2" spans="1:1" x14ac:dyDescent="0.2">
      <c r="A2" t="s">
        <v>174</v>
      </c>
    </row>
    <row r="3" spans="1:1" x14ac:dyDescent="0.2">
      <c r="A3" t="s">
        <v>175</v>
      </c>
    </row>
    <row r="4" spans="1:1" x14ac:dyDescent="0.2">
      <c r="A4" t="s">
        <v>181</v>
      </c>
    </row>
    <row r="5" spans="1:1" x14ac:dyDescent="0.2">
      <c r="A5"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Holyrood trawl info</vt:lpstr>
      <vt:lpstr>plastics</vt:lpstr>
      <vt:lpstr>NOTES</vt:lpstr>
    </vt:vector>
  </TitlesOfParts>
  <Company>Memorial University of Newfoundland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 Liboiron</dc:creator>
  <cp:lastModifiedBy>Microsoft Office User</cp:lastModifiedBy>
  <dcterms:created xsi:type="dcterms:W3CDTF">2016-07-04T17:58:00Z</dcterms:created>
  <dcterms:modified xsi:type="dcterms:W3CDTF">2016-08-11T14:59:45Z</dcterms:modified>
</cp:coreProperties>
</file>